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Admin\Documents\Чертежи\7 семестр\ДЗ1 ТДА\Program\BIG_DFACTOR\"/>
    </mc:Choice>
  </mc:AlternateContent>
  <xr:revisionPtr revIDLastSave="0" documentId="13_ncr:1_{BE031226-0619-4D87-9969-63357D9B3E8C}" xr6:coauthVersionLast="47" xr6:coauthVersionMax="47" xr10:uidLastSave="{00000000-0000-0000-0000-000000000000}"/>
  <bookViews>
    <workbookView xWindow="-96" yWindow="-96" windowWidth="23232" windowHeight="13872" activeTab="3" xr2:uid="{00000000-000D-0000-FFFF-FFFF00000000}"/>
  </bookViews>
  <sheets>
    <sheet name="main_params" sheetId="1" r:id="rId1"/>
    <sheet name="engine" sheetId="2" r:id="rId2"/>
    <sheet name="GDT" sheetId="3" r:id="rId3"/>
    <sheet name="whee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3" i="4"/>
  <c r="F10" i="1"/>
  <c r="D4" i="4"/>
  <c r="C4" i="4"/>
</calcChain>
</file>

<file path=xl/sharedStrings.xml><?xml version="1.0" encoding="utf-8"?>
<sst xmlns="http://schemas.openxmlformats.org/spreadsheetml/2006/main" count="157" uniqueCount="133">
  <si>
    <t>Машина</t>
  </si>
  <si>
    <t>vehicle_name</t>
  </si>
  <si>
    <t>Двигатель</t>
  </si>
  <si>
    <t>engine_name</t>
  </si>
  <si>
    <t>ЗИЛ-117</t>
  </si>
  <si>
    <t>wheel_formula</t>
  </si>
  <si>
    <t>Колесная формула</t>
  </si>
  <si>
    <t>4x2</t>
  </si>
  <si>
    <t>Формула управления</t>
  </si>
  <si>
    <t>(1-0)</t>
  </si>
  <si>
    <t>control_formula</t>
  </si>
  <si>
    <t>Число колес</t>
  </si>
  <si>
    <t>Длина</t>
  </si>
  <si>
    <t>Ширина</t>
  </si>
  <si>
    <t>Высота</t>
  </si>
  <si>
    <t>Колея</t>
  </si>
  <si>
    <t>Лобовая площадь</t>
  </si>
  <si>
    <t>Коэф. Аэродинамической силы</t>
  </si>
  <si>
    <t>Масса собственная</t>
  </si>
  <si>
    <t>Массаполная</t>
  </si>
  <si>
    <t>Расстояние ц.м. до первой оси</t>
  </si>
  <si>
    <t>Высота ц.м.</t>
  </si>
  <si>
    <t>ГДТ</t>
  </si>
  <si>
    <t>КПД трансмиссии</t>
  </si>
  <si>
    <t>ШИНА</t>
  </si>
  <si>
    <t>Макс.скорость</t>
  </si>
  <si>
    <t>Радиус поворота по наружному переднему колесу</t>
  </si>
  <si>
    <t>Тормозной путь</t>
  </si>
  <si>
    <t>Время разгона</t>
  </si>
  <si>
    <t>Удельная мощность двигателя</t>
  </si>
  <si>
    <t>Момент инерции автомобиля в сборе</t>
  </si>
  <si>
    <t>Flob</t>
  </si>
  <si>
    <t>kkol</t>
  </si>
  <si>
    <t>Ha</t>
  </si>
  <si>
    <t>lkolp</t>
  </si>
  <si>
    <t>Ma</t>
  </si>
  <si>
    <t>ukp</t>
  </si>
  <si>
    <t>urk</t>
  </si>
  <si>
    <t>ugp</t>
  </si>
  <si>
    <t>kpdt</t>
  </si>
  <si>
    <t>ukr</t>
  </si>
  <si>
    <t>uzad</t>
  </si>
  <si>
    <t>usp</t>
  </si>
  <si>
    <t>cx</t>
  </si>
  <si>
    <t>Lr</t>
  </si>
  <si>
    <t>Br</t>
  </si>
  <si>
    <t>Msobstv</t>
  </si>
  <si>
    <t>lc1</t>
  </si>
  <si>
    <t>hc</t>
  </si>
  <si>
    <t>ЗИЛ-114</t>
  </si>
  <si>
    <t>ГТ-ЗИЛ-114</t>
  </si>
  <si>
    <t>[1]</t>
  </si>
  <si>
    <t>vmax</t>
  </si>
  <si>
    <t>wheel_name</t>
  </si>
  <si>
    <t>Rpovorota</t>
  </si>
  <si>
    <t>ltormoz</t>
  </si>
  <si>
    <t>Qs</t>
  </si>
  <si>
    <t>traz</t>
  </si>
  <si>
    <t>Mpr</t>
  </si>
  <si>
    <t>Nud</t>
  </si>
  <si>
    <t>Javtoy</t>
  </si>
  <si>
    <t>[2.02 1.42 1.0]</t>
  </si>
  <si>
    <t>BAZA</t>
  </si>
  <si>
    <t>Колесная база</t>
  </si>
  <si>
    <t>gdt_name</t>
  </si>
  <si>
    <t>Обороты мин.</t>
  </si>
  <si>
    <t>Обороты макс.</t>
  </si>
  <si>
    <t>Обороты макс.мощность</t>
  </si>
  <si>
    <t>Обороты макс. Момента</t>
  </si>
  <si>
    <t>Макс. Момент</t>
  </si>
  <si>
    <t>Момент макс. Мощности</t>
  </si>
  <si>
    <t>Массив оборот</t>
  </si>
  <si>
    <t>Массив момент</t>
  </si>
  <si>
    <t>no</t>
  </si>
  <si>
    <t>Mdvs</t>
  </si>
  <si>
    <t>Ndvs_max</t>
  </si>
  <si>
    <t>Mdvs_max</t>
  </si>
  <si>
    <t>nMmax</t>
  </si>
  <si>
    <t>nNmax</t>
  </si>
  <si>
    <t>ndvsmin</t>
  </si>
  <si>
    <t>ndvsmax</t>
  </si>
  <si>
    <t>Mdvs_Nmax</t>
  </si>
  <si>
    <t>[461.1 519.9 556.2 560.2 561.1 559.2 549.4 531.7 515.0 490.5 456.2]</t>
  </si>
  <si>
    <t>[1500 2000 2500 2750 3000 3250 3500 3750 4000 4250 4500]</t>
  </si>
  <si>
    <t>нет_гдт</t>
  </si>
  <si>
    <t>Точки передаточных чисел</t>
  </si>
  <si>
    <t>Точки лямбда</t>
  </si>
  <si>
    <t>Точки Kгт</t>
  </si>
  <si>
    <t>[0:0.1:1]</t>
  </si>
  <si>
    <t>igt</t>
  </si>
  <si>
    <t>lamNz</t>
  </si>
  <si>
    <t>Kgt</t>
  </si>
  <si>
    <t>Шина</t>
  </si>
  <si>
    <t>235-380</t>
  </si>
  <si>
    <t>Радиус статический</t>
  </si>
  <si>
    <t>Момент инерции шины</t>
  </si>
  <si>
    <t>Момент инерции колеса</t>
  </si>
  <si>
    <t>Jsh</t>
  </si>
  <si>
    <t>rst</t>
  </si>
  <si>
    <t>Jsho</t>
  </si>
  <si>
    <t>213-381</t>
  </si>
  <si>
    <t>[7 6.8 6.25 6 5.5 5 4.3 3.5 3.1 2.75 2.1]</t>
  </si>
  <si>
    <t>[2.15 1.97 1.82 1.68 1.54 1.4 1.3 1.22 1.1 1 0.96]</t>
  </si>
  <si>
    <t>Масса прицепа, кг</t>
  </si>
  <si>
    <t>ЗИЛ-4104</t>
  </si>
  <si>
    <t>[2.02 1.42 1]</t>
  </si>
  <si>
    <t>Момент инерции двигателя</t>
  </si>
  <si>
    <t>Jdv</t>
  </si>
  <si>
    <t>[1500 2000 2500 3000 3500 4000 4500]</t>
  </si>
  <si>
    <t>[481.3 580.2 601.6 601.6 583.4 549.7 501.3]</t>
  </si>
  <si>
    <t>Контрольный расход</t>
  </si>
  <si>
    <t>U Заднего хода</t>
  </si>
  <si>
    <t>U Колесного редуктора</t>
  </si>
  <si>
    <t>U Главной передачи</t>
  </si>
  <si>
    <t>Ui Коробки передач</t>
  </si>
  <si>
    <t>Ui раздаточной(делителя)</t>
  </si>
  <si>
    <t>U согласующей передачи</t>
  </si>
  <si>
    <t>КРАЗ-257Б1</t>
  </si>
  <si>
    <t>6x4</t>
  </si>
  <si>
    <t>(1-00)</t>
  </si>
  <si>
    <t>ЯМЗ-238</t>
  </si>
  <si>
    <t>[2.28 1.23]</t>
  </si>
  <si>
    <t>[5.26 2.9 1.52 1 0.66]</t>
  </si>
  <si>
    <t>[755.4 765.2 774.9 784.8 784.8 776.9 770.1 761.3 747.5 735.8 716.1]</t>
  </si>
  <si>
    <t>320-508Р</t>
  </si>
  <si>
    <t>[1100:100:2100]</t>
  </si>
  <si>
    <t>Валдай 8</t>
  </si>
  <si>
    <t>G21B</t>
  </si>
  <si>
    <t>215/75R17.5</t>
  </si>
  <si>
    <t>формула</t>
  </si>
  <si>
    <t>ларин</t>
  </si>
  <si>
    <t>[5.05 2.78 1.59 1 0.807 0.643]</t>
  </si>
  <si>
    <t>Макс. Мощность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</si>
</sst>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Monospac821 B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2" borderId="1" xfId="0" applyFill="1" applyBorder="1"/>
    <xf numFmtId="0" fontId="2" fillId="2" borderId="1" xfId="0" applyFont="1" applyFill="1" applyBorder="1"/>
    <xf numFmtId="0" fontId="0" fillId="3" borderId="0" xfId="0" applyFill="1"/>
    <xf numFmtId="0" fontId="0" fillId="4" borderId="1" xfId="0" applyFill="1" applyBorder="1"/>
    <xf numFmtId="0" fontId="2" fillId="4" borderId="1" xfId="0" applyFont="1" applyFill="1" applyBorder="1"/>
    <xf numFmtId="0" fontId="1" fillId="4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zoomScale="85" zoomScaleNormal="85" workbookViewId="0">
      <selection activeCell="F31" sqref="F31"/>
    </sheetView>
  </sheetViews>
  <sheetFormatPr defaultRowHeight="14.4" x14ac:dyDescent="0.55000000000000004"/>
  <cols>
    <col min="1" max="1" width="47.26171875" style="5" customWidth="1"/>
    <col min="2" max="2" width="16.578125" style="6" customWidth="1"/>
    <col min="3" max="3" width="18.578125" style="5" bestFit="1" customWidth="1"/>
    <col min="4" max="4" width="10.89453125" style="5" bestFit="1" customWidth="1"/>
    <col min="5" max="5" width="33.47265625" style="5" customWidth="1"/>
    <col min="6" max="6" width="15.83984375" style="5" customWidth="1"/>
    <col min="7" max="7" width="6.62890625" style="5" bestFit="1" customWidth="1"/>
    <col min="8" max="8" width="5.68359375" style="5" bestFit="1" customWidth="1"/>
    <col min="9" max="9" width="6.89453125" style="5" customWidth="1"/>
    <col min="10" max="10" width="15.83984375" style="5" bestFit="1" customWidth="1"/>
    <col min="11" max="11" width="26.7890625" style="5" bestFit="1" customWidth="1"/>
    <col min="12" max="12" width="16.89453125" style="5" bestFit="1" customWidth="1"/>
    <col min="13" max="13" width="11.9453125" style="5" bestFit="1" customWidth="1"/>
    <col min="14" max="14" width="26.41796875" style="5" bestFit="1" customWidth="1"/>
    <col min="15" max="15" width="10.3671875" style="5" bestFit="1" customWidth="1"/>
    <col min="16" max="16" width="11.3125" style="5" bestFit="1" customWidth="1"/>
    <col min="17" max="17" width="10.05078125" style="5" bestFit="1" customWidth="1"/>
    <col min="18" max="18" width="13.578125" style="5" bestFit="1" customWidth="1"/>
    <col min="19" max="19" width="21.5234375" style="5" bestFit="1" customWidth="1"/>
    <col min="20" max="20" width="12.1015625" style="5" bestFit="1" customWidth="1"/>
    <col min="21" max="21" width="9.1015625" style="5" bestFit="1" customWidth="1"/>
    <col min="22" max="22" width="4.68359375" style="5" bestFit="1" customWidth="1"/>
    <col min="23" max="23" width="4.41796875" style="5" bestFit="1" customWidth="1"/>
    <col min="24" max="24" width="15.41796875" style="5" bestFit="1" customWidth="1"/>
    <col min="25" max="25" width="10.7890625" style="5" bestFit="1" customWidth="1"/>
    <col min="26" max="26" width="12.89453125" style="5" bestFit="1" customWidth="1"/>
    <col min="27" max="27" width="43.26171875" style="5" bestFit="1" customWidth="1"/>
    <col min="28" max="28" width="14.05078125" style="5" bestFit="1" customWidth="1"/>
    <col min="29" max="29" width="18.26171875" style="5" bestFit="1" customWidth="1"/>
    <col min="30" max="30" width="12.9453125" style="5" bestFit="1" customWidth="1"/>
    <col min="31" max="31" width="13.41796875" style="5" bestFit="1" customWidth="1"/>
    <col min="32" max="32" width="26.47265625" style="5" bestFit="1" customWidth="1"/>
    <col min="33" max="33" width="32.578125" style="5" bestFit="1" customWidth="1"/>
    <col min="34" max="16384" width="8.83984375" style="5"/>
  </cols>
  <sheetData>
    <row r="1" spans="1:6" s="8" customFormat="1" x14ac:dyDescent="0.55000000000000004">
      <c r="A1" s="8" t="s">
        <v>0</v>
      </c>
      <c r="B1" s="9" t="s">
        <v>1</v>
      </c>
      <c r="C1" s="8" t="s">
        <v>4</v>
      </c>
      <c r="D1" s="8" t="s">
        <v>104</v>
      </c>
      <c r="E1" s="8" t="s">
        <v>117</v>
      </c>
      <c r="F1" s="8" t="s">
        <v>126</v>
      </c>
    </row>
    <row r="2" spans="1:6" x14ac:dyDescent="0.55000000000000004">
      <c r="A2" s="5" t="s">
        <v>6</v>
      </c>
      <c r="B2" s="6" t="s">
        <v>5</v>
      </c>
      <c r="C2" s="5" t="s">
        <v>7</v>
      </c>
      <c r="D2" s="5" t="s">
        <v>7</v>
      </c>
      <c r="E2" s="5" t="s">
        <v>118</v>
      </c>
      <c r="F2" s="5" t="s">
        <v>7</v>
      </c>
    </row>
    <row r="3" spans="1:6" x14ac:dyDescent="0.55000000000000004">
      <c r="A3" s="5" t="s">
        <v>8</v>
      </c>
      <c r="B3" s="6" t="s">
        <v>10</v>
      </c>
      <c r="C3" s="5" t="s">
        <v>9</v>
      </c>
      <c r="D3" s="5" t="s">
        <v>9</v>
      </c>
      <c r="E3" s="5" t="s">
        <v>119</v>
      </c>
      <c r="F3" s="5" t="s">
        <v>9</v>
      </c>
    </row>
    <row r="4" spans="1:6" s="8" customFormat="1" x14ac:dyDescent="0.55000000000000004">
      <c r="A4" s="8" t="s">
        <v>11</v>
      </c>
      <c r="B4" s="9" t="s">
        <v>32</v>
      </c>
      <c r="C4" s="8">
        <v>4</v>
      </c>
      <c r="D4" s="8">
        <v>4</v>
      </c>
      <c r="E4" s="8">
        <v>10</v>
      </c>
      <c r="F4" s="8">
        <v>6</v>
      </c>
    </row>
    <row r="5" spans="1:6" s="8" customFormat="1" x14ac:dyDescent="0.55000000000000004">
      <c r="A5" s="8" t="s">
        <v>12</v>
      </c>
      <c r="B5" s="9" t="s">
        <v>44</v>
      </c>
      <c r="C5" s="8">
        <v>5.73</v>
      </c>
      <c r="D5" s="8">
        <v>6.34</v>
      </c>
      <c r="E5" s="8">
        <v>9.64</v>
      </c>
      <c r="F5" s="8">
        <v>6.9130000000000003</v>
      </c>
    </row>
    <row r="6" spans="1:6" s="8" customFormat="1" x14ac:dyDescent="0.55000000000000004">
      <c r="A6" s="8" t="s">
        <v>13</v>
      </c>
      <c r="B6" s="9" t="s">
        <v>45</v>
      </c>
      <c r="C6" s="8">
        <v>2.0699999999999998</v>
      </c>
      <c r="D6" s="8">
        <v>2.09</v>
      </c>
      <c r="E6" s="8">
        <v>2.65</v>
      </c>
      <c r="F6" s="8">
        <v>2.2999999999999998</v>
      </c>
    </row>
    <row r="7" spans="1:6" s="8" customFormat="1" x14ac:dyDescent="0.55000000000000004">
      <c r="A7" s="8" t="s">
        <v>14</v>
      </c>
      <c r="B7" s="9" t="s">
        <v>33</v>
      </c>
      <c r="C7" s="8">
        <v>1.52</v>
      </c>
      <c r="D7" s="8">
        <v>1.5</v>
      </c>
      <c r="E7" s="8">
        <v>2.67</v>
      </c>
      <c r="F7" s="8">
        <v>3.5750000000000002</v>
      </c>
    </row>
    <row r="8" spans="1:6" s="8" customFormat="1" ht="14.1" customHeight="1" x14ac:dyDescent="0.55000000000000004">
      <c r="A8" s="8" t="s">
        <v>63</v>
      </c>
      <c r="B8" s="9" t="s">
        <v>62</v>
      </c>
      <c r="C8" s="8">
        <v>3.3</v>
      </c>
      <c r="D8" s="8">
        <v>3.88</v>
      </c>
      <c r="E8" s="8">
        <v>5.05</v>
      </c>
      <c r="F8" s="8">
        <v>3.31</v>
      </c>
    </row>
    <row r="9" spans="1:6" s="8" customFormat="1" ht="14.1" customHeight="1" x14ac:dyDescent="0.55000000000000004">
      <c r="A9" s="8" t="s">
        <v>15</v>
      </c>
      <c r="B9" s="9" t="s">
        <v>34</v>
      </c>
      <c r="C9" s="8">
        <v>1.6</v>
      </c>
      <c r="D9" s="8">
        <v>1.64</v>
      </c>
      <c r="E9" s="8">
        <v>1.95</v>
      </c>
      <c r="F9" s="8">
        <v>1.74</v>
      </c>
    </row>
    <row r="10" spans="1:6" s="8" customFormat="1" x14ac:dyDescent="0.55000000000000004">
      <c r="A10" s="8" t="s">
        <v>16</v>
      </c>
      <c r="B10" s="9" t="s">
        <v>31</v>
      </c>
      <c r="C10" s="8">
        <v>2.52</v>
      </c>
      <c r="D10" s="8">
        <v>2.5099999999999998</v>
      </c>
      <c r="E10" s="8">
        <v>7.12</v>
      </c>
      <c r="F10" s="8">
        <f>0.8*F9*F7</f>
        <v>4.9764000000000008</v>
      </c>
    </row>
    <row r="11" spans="1:6" s="8" customFormat="1" x14ac:dyDescent="0.55000000000000004">
      <c r="A11" s="8" t="s">
        <v>17</v>
      </c>
      <c r="B11" s="9" t="s">
        <v>43</v>
      </c>
      <c r="C11" s="8">
        <v>0.5</v>
      </c>
      <c r="D11" s="8">
        <v>0.5</v>
      </c>
      <c r="E11" s="8">
        <v>1.1200000000000001</v>
      </c>
      <c r="F11" s="8">
        <v>0.68</v>
      </c>
    </row>
    <row r="12" spans="1:6" x14ac:dyDescent="0.55000000000000004">
      <c r="A12" s="5" t="s">
        <v>18</v>
      </c>
      <c r="B12" s="6" t="s">
        <v>46</v>
      </c>
      <c r="C12" s="5">
        <v>2880</v>
      </c>
      <c r="D12" s="5">
        <v>3335</v>
      </c>
      <c r="E12" s="5">
        <v>10270</v>
      </c>
      <c r="F12" s="5">
        <v>3722</v>
      </c>
    </row>
    <row r="13" spans="1:6" s="8" customFormat="1" x14ac:dyDescent="0.55000000000000004">
      <c r="A13" s="8" t="s">
        <v>19</v>
      </c>
      <c r="B13" s="9" t="s">
        <v>35</v>
      </c>
      <c r="C13" s="8">
        <v>3255</v>
      </c>
      <c r="D13" s="8">
        <v>3800</v>
      </c>
      <c r="E13" s="8">
        <v>22500</v>
      </c>
      <c r="F13" s="8">
        <v>7490</v>
      </c>
    </row>
    <row r="14" spans="1:6" x14ac:dyDescent="0.55000000000000004">
      <c r="A14" s="5" t="s">
        <v>20</v>
      </c>
      <c r="B14" s="6" t="s">
        <v>47</v>
      </c>
      <c r="C14" s="5">
        <v>0.51</v>
      </c>
      <c r="D14" s="5">
        <v>0.53</v>
      </c>
      <c r="E14" s="5">
        <v>0.59</v>
      </c>
      <c r="F14" s="5">
        <v>2.15</v>
      </c>
    </row>
    <row r="15" spans="1:6" x14ac:dyDescent="0.55000000000000004">
      <c r="A15" s="5" t="s">
        <v>21</v>
      </c>
      <c r="B15" s="6" t="s">
        <v>48</v>
      </c>
      <c r="C15" s="5">
        <v>0.19</v>
      </c>
      <c r="D15" s="5">
        <v>0.15</v>
      </c>
      <c r="E15" s="5">
        <v>0.27</v>
      </c>
      <c r="F15" s="5">
        <v>1.3</v>
      </c>
    </row>
    <row r="16" spans="1:6" s="8" customFormat="1" x14ac:dyDescent="0.55000000000000004">
      <c r="A16" s="8" t="s">
        <v>2</v>
      </c>
      <c r="B16" s="9" t="s">
        <v>3</v>
      </c>
      <c r="C16" s="8" t="s">
        <v>49</v>
      </c>
      <c r="D16" s="8" t="s">
        <v>104</v>
      </c>
      <c r="E16" s="8" t="s">
        <v>120</v>
      </c>
      <c r="F16" s="8" t="s">
        <v>127</v>
      </c>
    </row>
    <row r="17" spans="1:6" s="8" customFormat="1" x14ac:dyDescent="0.55000000000000004">
      <c r="A17" s="10" t="s">
        <v>22</v>
      </c>
      <c r="B17" s="9" t="s">
        <v>64</v>
      </c>
      <c r="C17" s="8" t="s">
        <v>50</v>
      </c>
      <c r="D17" s="8" t="s">
        <v>50</v>
      </c>
      <c r="E17" s="8" t="s">
        <v>84</v>
      </c>
      <c r="F17" s="8" t="s">
        <v>84</v>
      </c>
    </row>
    <row r="18" spans="1:6" s="8" customFormat="1" x14ac:dyDescent="0.55000000000000004">
      <c r="A18" s="8" t="s">
        <v>116</v>
      </c>
      <c r="B18" s="9" t="s">
        <v>42</v>
      </c>
      <c r="C18" s="8">
        <v>1</v>
      </c>
      <c r="D18" s="8">
        <v>1</v>
      </c>
      <c r="E18" s="8">
        <v>1</v>
      </c>
      <c r="F18" s="8">
        <v>1</v>
      </c>
    </row>
    <row r="19" spans="1:6" s="8" customFormat="1" x14ac:dyDescent="0.55000000000000004">
      <c r="A19" s="8" t="s">
        <v>115</v>
      </c>
      <c r="B19" s="9" t="s">
        <v>37</v>
      </c>
      <c r="C19" s="8" t="s">
        <v>51</v>
      </c>
      <c r="D19" s="8" t="s">
        <v>51</v>
      </c>
      <c r="E19" s="8" t="s">
        <v>121</v>
      </c>
      <c r="F19" s="8">
        <v>1</v>
      </c>
    </row>
    <row r="20" spans="1:6" s="8" customFormat="1" x14ac:dyDescent="0.55000000000000004">
      <c r="A20" s="8" t="s">
        <v>114</v>
      </c>
      <c r="B20" s="9" t="s">
        <v>36</v>
      </c>
      <c r="C20" s="8" t="s">
        <v>61</v>
      </c>
      <c r="D20" s="8" t="s">
        <v>105</v>
      </c>
      <c r="E20" s="8" t="s">
        <v>122</v>
      </c>
      <c r="F20" s="8" t="s">
        <v>131</v>
      </c>
    </row>
    <row r="21" spans="1:6" s="8" customFormat="1" x14ac:dyDescent="0.55000000000000004">
      <c r="A21" s="8" t="s">
        <v>111</v>
      </c>
      <c r="B21" s="9" t="s">
        <v>41</v>
      </c>
      <c r="C21" s="8">
        <v>1.42</v>
      </c>
      <c r="D21" s="8">
        <v>1.42</v>
      </c>
      <c r="E21" s="8">
        <v>5.48</v>
      </c>
      <c r="F21" s="8">
        <v>4.383</v>
      </c>
    </row>
    <row r="22" spans="1:6" s="8" customFormat="1" x14ac:dyDescent="0.55000000000000004">
      <c r="A22" s="8" t="s">
        <v>113</v>
      </c>
      <c r="B22" s="9" t="s">
        <v>38</v>
      </c>
      <c r="C22" s="8">
        <v>3.62</v>
      </c>
      <c r="D22" s="8">
        <v>3.62</v>
      </c>
      <c r="E22" s="8">
        <v>8.2100000000000009</v>
      </c>
      <c r="F22" s="8">
        <v>6.6</v>
      </c>
    </row>
    <row r="23" spans="1:6" s="8" customFormat="1" x14ac:dyDescent="0.55000000000000004">
      <c r="A23" s="8" t="s">
        <v>112</v>
      </c>
      <c r="B23" s="9" t="s">
        <v>40</v>
      </c>
      <c r="C23" s="8">
        <v>1</v>
      </c>
      <c r="D23" s="8">
        <v>1</v>
      </c>
      <c r="E23" s="8">
        <v>1</v>
      </c>
      <c r="F23" s="8">
        <v>1</v>
      </c>
    </row>
    <row r="24" spans="1:6" s="8" customFormat="1" x14ac:dyDescent="0.55000000000000004">
      <c r="A24" s="8" t="s">
        <v>23</v>
      </c>
      <c r="B24" s="9" t="s">
        <v>39</v>
      </c>
      <c r="C24" s="8">
        <v>0.92</v>
      </c>
      <c r="D24" s="8">
        <v>0.92</v>
      </c>
      <c r="E24" s="8">
        <v>0.82</v>
      </c>
      <c r="F24" s="8">
        <v>0.91</v>
      </c>
    </row>
    <row r="25" spans="1:6" s="8" customFormat="1" x14ac:dyDescent="0.55000000000000004">
      <c r="A25" s="8" t="s">
        <v>24</v>
      </c>
      <c r="B25" s="9" t="s">
        <v>53</v>
      </c>
      <c r="C25" s="8" t="s">
        <v>100</v>
      </c>
      <c r="D25" s="8" t="s">
        <v>93</v>
      </c>
      <c r="E25" s="8" t="s">
        <v>124</v>
      </c>
      <c r="F25" s="8" t="s">
        <v>128</v>
      </c>
    </row>
    <row r="26" spans="1:6" x14ac:dyDescent="0.55000000000000004">
      <c r="A26" s="5" t="s">
        <v>25</v>
      </c>
      <c r="B26" s="6" t="s">
        <v>52</v>
      </c>
      <c r="C26" s="5">
        <v>2000</v>
      </c>
      <c r="D26" s="5">
        <v>0</v>
      </c>
      <c r="E26" s="5">
        <v>0</v>
      </c>
      <c r="F26" s="5">
        <v>0</v>
      </c>
    </row>
    <row r="27" spans="1:6" x14ac:dyDescent="0.55000000000000004">
      <c r="A27" s="5" t="s">
        <v>26</v>
      </c>
      <c r="B27" s="6" t="s">
        <v>54</v>
      </c>
      <c r="C27" s="5">
        <v>5</v>
      </c>
      <c r="D27" s="5">
        <v>0</v>
      </c>
      <c r="E27" s="5">
        <v>0</v>
      </c>
      <c r="F27" s="5">
        <v>0</v>
      </c>
    </row>
    <row r="28" spans="1:6" x14ac:dyDescent="0.55000000000000004">
      <c r="A28" s="5" t="s">
        <v>27</v>
      </c>
      <c r="B28" s="6" t="s">
        <v>55</v>
      </c>
      <c r="C28" s="5">
        <v>43.2</v>
      </c>
      <c r="D28" s="5">
        <v>0</v>
      </c>
      <c r="E28" s="5">
        <v>0</v>
      </c>
      <c r="F28" s="5">
        <v>0</v>
      </c>
    </row>
    <row r="29" spans="1:6" x14ac:dyDescent="0.55000000000000004">
      <c r="A29" s="5" t="s">
        <v>110</v>
      </c>
      <c r="B29" s="6" t="s">
        <v>56</v>
      </c>
      <c r="C29" s="5">
        <v>10</v>
      </c>
      <c r="D29" s="5">
        <v>0</v>
      </c>
      <c r="E29" s="5">
        <v>0</v>
      </c>
      <c r="F29" s="5">
        <v>0</v>
      </c>
    </row>
    <row r="30" spans="1:6" x14ac:dyDescent="0.55000000000000004">
      <c r="A30" s="5" t="s">
        <v>28</v>
      </c>
      <c r="B30" s="6" t="s">
        <v>57</v>
      </c>
      <c r="C30" s="5">
        <v>0</v>
      </c>
      <c r="D30" s="5">
        <v>0</v>
      </c>
      <c r="E30" s="5">
        <v>0</v>
      </c>
      <c r="F30" s="5">
        <v>0</v>
      </c>
    </row>
    <row r="31" spans="1:6" x14ac:dyDescent="0.55000000000000004">
      <c r="A31" s="5" t="s">
        <v>103</v>
      </c>
      <c r="B31" s="6" t="s">
        <v>58</v>
      </c>
      <c r="C31" s="5">
        <v>600</v>
      </c>
      <c r="D31" s="5">
        <v>600</v>
      </c>
      <c r="E31" s="5">
        <v>0</v>
      </c>
      <c r="F31" s="5">
        <v>0</v>
      </c>
    </row>
    <row r="32" spans="1:6" x14ac:dyDescent="0.55000000000000004">
      <c r="A32" s="5" t="s">
        <v>29</v>
      </c>
      <c r="B32" s="6" t="s">
        <v>59</v>
      </c>
      <c r="C32" s="5">
        <v>21.62</v>
      </c>
      <c r="D32" s="5">
        <v>0</v>
      </c>
      <c r="E32" s="5">
        <v>0</v>
      </c>
      <c r="F32" s="5">
        <v>0</v>
      </c>
    </row>
    <row r="33" spans="1:6" x14ac:dyDescent="0.55000000000000004">
      <c r="A33" s="5" t="s">
        <v>30</v>
      </c>
      <c r="B33" s="6" t="s">
        <v>60</v>
      </c>
      <c r="C33" s="5">
        <v>0</v>
      </c>
      <c r="D33" s="5">
        <v>0</v>
      </c>
      <c r="E33" s="5">
        <v>0</v>
      </c>
      <c r="F33" s="5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E2F3B-5AC5-4A3B-B372-9F2C1294462A}">
  <dimension ref="A1:F11"/>
  <sheetViews>
    <sheetView zoomScaleNormal="100" workbookViewId="0">
      <selection activeCell="G19" sqref="G19"/>
    </sheetView>
  </sheetViews>
  <sheetFormatPr defaultRowHeight="14.4" x14ac:dyDescent="0.55000000000000004"/>
  <cols>
    <col min="1" max="1" width="32.578125" customWidth="1"/>
    <col min="2" max="2" width="13.9453125" style="4" customWidth="1"/>
    <col min="3" max="3" width="55.83984375" hidden="1" customWidth="1"/>
    <col min="4" max="4" width="42.26171875" hidden="1" customWidth="1"/>
    <col min="5" max="5" width="56" customWidth="1"/>
    <col min="6" max="6" width="12.7890625" bestFit="1" customWidth="1"/>
    <col min="7" max="7" width="21.89453125" bestFit="1" customWidth="1"/>
    <col min="8" max="8" width="14.15625" bestFit="1" customWidth="1"/>
    <col min="9" max="9" width="41.62890625" bestFit="1" customWidth="1"/>
    <col min="10" max="10" width="50.3125" bestFit="1" customWidth="1"/>
  </cols>
  <sheetData>
    <row r="1" spans="1:6" s="1" customFormat="1" x14ac:dyDescent="0.55000000000000004">
      <c r="A1" s="2" t="s">
        <v>2</v>
      </c>
      <c r="B1" s="3" t="s">
        <v>3</v>
      </c>
      <c r="C1" s="1" t="s">
        <v>49</v>
      </c>
      <c r="D1" s="1" t="s">
        <v>104</v>
      </c>
      <c r="E1" s="5" t="s">
        <v>120</v>
      </c>
      <c r="F1" s="5" t="s">
        <v>127</v>
      </c>
    </row>
    <row r="2" spans="1:6" x14ac:dyDescent="0.55000000000000004">
      <c r="A2" t="s">
        <v>65</v>
      </c>
      <c r="B2" s="3" t="s">
        <v>79</v>
      </c>
      <c r="C2">
        <v>1500</v>
      </c>
      <c r="D2">
        <v>1500</v>
      </c>
      <c r="E2">
        <v>1100</v>
      </c>
      <c r="F2">
        <v>750</v>
      </c>
    </row>
    <row r="3" spans="1:6" x14ac:dyDescent="0.55000000000000004">
      <c r="A3" t="s">
        <v>66</v>
      </c>
      <c r="B3" s="3" t="s">
        <v>80</v>
      </c>
      <c r="C3">
        <v>4500</v>
      </c>
      <c r="D3">
        <v>4500</v>
      </c>
      <c r="E3">
        <v>2100</v>
      </c>
      <c r="F3">
        <v>3200</v>
      </c>
    </row>
    <row r="4" spans="1:6" x14ac:dyDescent="0.55000000000000004">
      <c r="A4" t="s">
        <v>67</v>
      </c>
      <c r="B4" s="3" t="s">
        <v>78</v>
      </c>
      <c r="C4">
        <v>4500</v>
      </c>
      <c r="D4">
        <v>4500</v>
      </c>
      <c r="E4">
        <v>2100</v>
      </c>
      <c r="F4">
        <v>3000</v>
      </c>
    </row>
    <row r="5" spans="1:6" x14ac:dyDescent="0.55000000000000004">
      <c r="A5" t="s">
        <v>68</v>
      </c>
      <c r="B5" s="3" t="s">
        <v>77</v>
      </c>
      <c r="C5">
        <v>3000</v>
      </c>
      <c r="D5">
        <v>2500</v>
      </c>
      <c r="E5">
        <v>1500</v>
      </c>
      <c r="F5">
        <f>(1400+2300)/2</f>
        <v>1850</v>
      </c>
    </row>
    <row r="6" spans="1:6" x14ac:dyDescent="0.55000000000000004">
      <c r="A6" t="s">
        <v>69</v>
      </c>
      <c r="B6" s="3" t="s">
        <v>76</v>
      </c>
      <c r="C6">
        <v>561.1</v>
      </c>
      <c r="D6">
        <v>601.6</v>
      </c>
      <c r="E6">
        <v>784.8</v>
      </c>
      <c r="F6">
        <v>420</v>
      </c>
    </row>
    <row r="7" spans="1:6" x14ac:dyDescent="0.55000000000000004">
      <c r="A7" t="s">
        <v>70</v>
      </c>
      <c r="B7" s="3" t="s">
        <v>81</v>
      </c>
      <c r="C7">
        <v>456.2</v>
      </c>
      <c r="D7">
        <v>501.3</v>
      </c>
      <c r="E7">
        <v>716.1</v>
      </c>
      <c r="F7" t="s">
        <v>129</v>
      </c>
    </row>
    <row r="8" spans="1:6" x14ac:dyDescent="0.55000000000000004">
      <c r="A8" t="s">
        <v>132</v>
      </c>
      <c r="B8" s="3" t="s">
        <v>75</v>
      </c>
      <c r="C8">
        <v>220.6</v>
      </c>
      <c r="D8">
        <v>231.8</v>
      </c>
      <c r="E8">
        <v>158.19999999999999</v>
      </c>
      <c r="F8">
        <v>110</v>
      </c>
    </row>
    <row r="9" spans="1:6" x14ac:dyDescent="0.55000000000000004">
      <c r="A9" t="s">
        <v>71</v>
      </c>
      <c r="B9" s="3" t="s">
        <v>73</v>
      </c>
      <c r="C9" t="s">
        <v>83</v>
      </c>
      <c r="D9" t="s">
        <v>108</v>
      </c>
      <c r="E9" t="s">
        <v>125</v>
      </c>
      <c r="F9" t="s">
        <v>129</v>
      </c>
    </row>
    <row r="10" spans="1:6" x14ac:dyDescent="0.55000000000000004">
      <c r="A10" t="s">
        <v>72</v>
      </c>
      <c r="B10" s="3" t="s">
        <v>74</v>
      </c>
      <c r="C10" t="s">
        <v>82</v>
      </c>
      <c r="D10" t="s">
        <v>109</v>
      </c>
      <c r="E10" t="s">
        <v>123</v>
      </c>
      <c r="F10" t="s">
        <v>130</v>
      </c>
    </row>
    <row r="11" spans="1:6" x14ac:dyDescent="0.55000000000000004">
      <c r="A11" t="s">
        <v>106</v>
      </c>
      <c r="B11" s="3" t="s">
        <v>107</v>
      </c>
      <c r="C11">
        <v>0.4</v>
      </c>
      <c r="D11">
        <v>0.4</v>
      </c>
      <c r="E11">
        <v>2.5</v>
      </c>
      <c r="F11">
        <v>0.46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D2D02-B9A1-4B07-AB49-D01CDEFED573}">
  <dimension ref="A1:D4"/>
  <sheetViews>
    <sheetView workbookViewId="0">
      <selection activeCell="C1" sqref="C1"/>
    </sheetView>
  </sheetViews>
  <sheetFormatPr defaultRowHeight="14.4" x14ac:dyDescent="0.55000000000000004"/>
  <cols>
    <col min="1" max="1" width="23.1015625" bestFit="1" customWidth="1"/>
    <col min="2" max="2" width="25.68359375" customWidth="1"/>
    <col min="3" max="4" width="37.734375" bestFit="1" customWidth="1"/>
  </cols>
  <sheetData>
    <row r="1" spans="1:4" x14ac:dyDescent="0.55000000000000004">
      <c r="A1" t="s">
        <v>22</v>
      </c>
      <c r="B1" t="s">
        <v>64</v>
      </c>
      <c r="C1" t="s">
        <v>84</v>
      </c>
      <c r="D1" t="s">
        <v>50</v>
      </c>
    </row>
    <row r="2" spans="1:4" x14ac:dyDescent="0.55000000000000004">
      <c r="A2" t="s">
        <v>85</v>
      </c>
      <c r="B2" t="s">
        <v>89</v>
      </c>
      <c r="C2">
        <v>0</v>
      </c>
      <c r="D2" t="s">
        <v>88</v>
      </c>
    </row>
    <row r="3" spans="1:4" x14ac:dyDescent="0.55000000000000004">
      <c r="A3" t="s">
        <v>86</v>
      </c>
      <c r="B3" t="s">
        <v>90</v>
      </c>
      <c r="C3">
        <v>0</v>
      </c>
      <c r="D3" t="s">
        <v>101</v>
      </c>
    </row>
    <row r="4" spans="1:4" x14ac:dyDescent="0.55000000000000004">
      <c r="A4" t="s">
        <v>87</v>
      </c>
      <c r="B4" t="s">
        <v>91</v>
      </c>
      <c r="C4">
        <v>0</v>
      </c>
      <c r="D4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DA377-AE7C-4E9A-802C-AED7970A2B2A}">
  <dimension ref="A1:F4"/>
  <sheetViews>
    <sheetView tabSelected="1" workbookViewId="0">
      <selection activeCell="E17" sqref="E17"/>
    </sheetView>
  </sheetViews>
  <sheetFormatPr defaultRowHeight="14.4" x14ac:dyDescent="0.55000000000000004"/>
  <cols>
    <col min="1" max="1" width="25.1015625" customWidth="1"/>
    <col min="2" max="2" width="14.3125" customWidth="1"/>
    <col min="3" max="3" width="12.3671875" customWidth="1"/>
    <col min="6" max="6" width="14.1015625" customWidth="1"/>
  </cols>
  <sheetData>
    <row r="1" spans="1:6" x14ac:dyDescent="0.55000000000000004">
      <c r="A1" t="s">
        <v>92</v>
      </c>
      <c r="B1" t="s">
        <v>53</v>
      </c>
      <c r="C1" t="s">
        <v>100</v>
      </c>
      <c r="D1" t="s">
        <v>93</v>
      </c>
      <c r="E1" s="5" t="s">
        <v>124</v>
      </c>
      <c r="F1" s="5" t="s">
        <v>128</v>
      </c>
    </row>
    <row r="2" spans="1:6" x14ac:dyDescent="0.55000000000000004">
      <c r="A2" t="s">
        <v>94</v>
      </c>
      <c r="B2" t="s">
        <v>98</v>
      </c>
      <c r="C2">
        <v>371</v>
      </c>
      <c r="D2">
        <v>371</v>
      </c>
      <c r="E2">
        <v>530</v>
      </c>
      <c r="F2">
        <v>383.5</v>
      </c>
    </row>
    <row r="3" spans="1:6" x14ac:dyDescent="0.55000000000000004">
      <c r="A3" t="s">
        <v>95</v>
      </c>
      <c r="B3" t="s">
        <v>97</v>
      </c>
      <c r="C3">
        <v>2.8</v>
      </c>
      <c r="D3">
        <v>2.8</v>
      </c>
      <c r="E3">
        <v>16</v>
      </c>
      <c r="F3" s="7">
        <f>F4/1.2</f>
        <v>3.8</v>
      </c>
    </row>
    <row r="4" spans="1:6" x14ac:dyDescent="0.55000000000000004">
      <c r="A4" t="s">
        <v>96</v>
      </c>
      <c r="B4" t="s">
        <v>99</v>
      </c>
      <c r="C4">
        <f>1.15*C3</f>
        <v>3.2199999999999998</v>
      </c>
      <c r="D4">
        <f>1.15*D3</f>
        <v>3.2199999999999998</v>
      </c>
      <c r="E4">
        <v>19.18</v>
      </c>
      <c r="F4">
        <v>4.5599999999999996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main_params</vt:lpstr>
      <vt:lpstr>engine</vt:lpstr>
      <vt:lpstr>GDT</vt:lpstr>
      <vt:lpstr>wheel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Vladimir Suhonosenko</cp:lastModifiedBy>
  <dcterms:created xsi:type="dcterms:W3CDTF">2015-06-05T18:19:34Z</dcterms:created>
  <dcterms:modified xsi:type="dcterms:W3CDTF">2025-12-24T18:13:39Z</dcterms:modified>
</cp:coreProperties>
</file>